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<sst xmlns="http://schemas.openxmlformats.org/spreadsheetml/2006/main" count="12" uniqueCount="12">
  <si>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MSP430 UART Calculator</t>
  </si>
  <si>
    <t>Clock</t>
  </si>
  <si>
    <t>Baud Rate</t>
  </si>
  <si>
    <t>Bit</t>
  </si>
  <si>
    <t xml:space="preserve">Ratio </t>
  </si>
  <si>
    <t>UBR0</t>
  </si>
  <si>
    <t>UBR1</t>
  </si>
  <si>
    <t>Int</t>
  </si>
  <si>
    <t>Difference</t>
  </si>
  <si>
    <t>Current</t>
  </si>
  <si>
    <t>CumSum</t>
  </si>
  <si>
    <t>MOD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</si>
</sst>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28125" style="0" customWidth="1"/>
    <col min="2" max="2" width="11.28125" style="0" customWidth="1"/>
    <col min="5" max="5" width="9.00390625" style="0" customWidth="1"/>
  </cols>
  <sheetData>
    <row r="1" ht="18">
      <c r="A1" s="2" t="s">
        <v>0</v>
      </c>
    </row>
    <row r="3" spans="1:2" ht="12.75">
      <c r="A3" s="1" t="s">
        <v>1</v>
      </c>
      <c r="B3" s="3">
        <v>1000000</v>
      </c>
    </row>
    <row r="4" spans="1:2" ht="12.75">
      <c r="A4" s="1" t="s">
        <v>2</v>
      </c>
      <c r="B4" s="3">
        <v>19200</v>
      </c>
    </row>
    <row r="5" spans="1:4" ht="12.75">
      <c r="A5" t="s">
        <v>4</v>
      </c>
      <c r="B5" s="5">
        <f>B3/B4</f>
        <v>52.083333333333336</v>
      </c>
      <c r="C5" s="4" t="s">
        <v>7</v>
      </c>
      <c r="D5" s="7">
        <f>INT(B5)</f>
        <v>52</v>
      </c>
    </row>
    <row r="6" spans="1:2" ht="12.75">
      <c r="A6" s="4" t="s">
        <v>5</v>
      </c>
      <c r="B6" s="7">
        <f>INT(MOD(B5,256))</f>
        <v>52</v>
      </c>
    </row>
    <row r="7" spans="1:2" ht="12.75">
      <c r="A7" s="4" t="s">
        <v>6</v>
      </c>
      <c r="B7">
        <f>ROUNDDOWN(B5/255,0)</f>
        <v>0</v>
      </c>
    </row>
    <row r="8" spans="1:2" ht="12.75">
      <c r="A8" s="4" t="s">
        <v>11</v>
      </c>
      <c r="B8">
        <f>1*E11+2*E12+4*E13+8*E14+16*E15+32*E16+64*E17+128*E18</f>
        <v>64</v>
      </c>
    </row>
    <row r="10" spans="1:6" ht="12.75">
      <c r="A10" t="s">
        <v>3</v>
      </c>
      <c r="D10" t="s">
        <v>8</v>
      </c>
      <c r="E10" t="s">
        <v>9</v>
      </c>
      <c r="F10" t="s">
        <v>10</v>
      </c>
    </row>
    <row r="11" spans="1:6" ht="12.75">
      <c r="A11">
        <v>1</v>
      </c>
      <c r="B11" s="5">
        <f>A11*$B$5</f>
        <v>52.083333333333336</v>
      </c>
      <c r="C11">
        <f>A11*$D$5</f>
        <v>52</v>
      </c>
      <c r="D11" s="6">
        <f aca="true" t="shared" si="0" ref="D11:D18">ROUND(B11-C11,1)</f>
        <v>0.1</v>
      </c>
      <c r="E11">
        <f>IF(D11&gt;0.5,1,0)</f>
        <v>0</v>
      </c>
      <c r="F11">
        <f>E11</f>
        <v>0</v>
      </c>
    </row>
    <row r="12" spans="1:6" ht="12.75">
      <c r="A12">
        <v>2</v>
      </c>
      <c r="B12" s="5">
        <f aca="true" t="shared" si="1" ref="B12:B18">A12*$B$5</f>
        <v>104.16666666666667</v>
      </c>
      <c r="C12">
        <f>A12*$D$5+F11</f>
        <v>104</v>
      </c>
      <c r="D12" s="6">
        <f t="shared" si="0"/>
        <v>0.2</v>
      </c>
      <c r="E12">
        <f>IF(D12&gt;0.5,1,0)</f>
        <v>0</v>
      </c>
      <c r="F12">
        <f>F11+E12</f>
        <v>0</v>
      </c>
    </row>
    <row r="13" spans="1:6" ht="12.75">
      <c r="A13">
        <v>3</v>
      </c>
      <c r="B13" s="5">
        <f t="shared" si="1"/>
        <v>156.25</v>
      </c>
      <c r="C13">
        <f aca="true" t="shared" si="2" ref="C13:C18">A13*$D$5+F12</f>
        <v>156</v>
      </c>
      <c r="D13" s="6">
        <f t="shared" si="0"/>
        <v>0.3</v>
      </c>
      <c r="E13">
        <f aca="true" t="shared" si="3" ref="E13:E18">IF(D13&gt;0.5,1,0)</f>
        <v>0</v>
      </c>
      <c r="F13">
        <f aca="true" t="shared" si="4" ref="F13:F18">F12+E13</f>
        <v>0</v>
      </c>
    </row>
    <row r="14" spans="1:6" ht="12.75">
      <c r="A14">
        <v>4</v>
      </c>
      <c r="B14" s="5">
        <f t="shared" si="1"/>
        <v>208.33333333333334</v>
      </c>
      <c r="C14">
        <f t="shared" si="2"/>
        <v>208</v>
      </c>
      <c r="D14" s="6">
        <f t="shared" si="0"/>
        <v>0.3</v>
      </c>
      <c r="E14">
        <f t="shared" si="3"/>
        <v>0</v>
      </c>
      <c r="F14">
        <f t="shared" si="4"/>
        <v>0</v>
      </c>
    </row>
    <row r="15" spans="1:6" ht="12.75">
      <c r="A15">
        <v>5</v>
      </c>
      <c r="B15" s="5">
        <f t="shared" si="1"/>
        <v>260.4166666666667</v>
      </c>
      <c r="C15">
        <f t="shared" si="2"/>
        <v>260</v>
      </c>
      <c r="D15" s="6">
        <f t="shared" si="0"/>
        <v>0.4</v>
      </c>
      <c r="E15">
        <f t="shared" si="3"/>
        <v>0</v>
      </c>
      <c r="F15">
        <f t="shared" si="4"/>
        <v>0</v>
      </c>
    </row>
    <row r="16" spans="1:6" ht="12.75">
      <c r="A16">
        <v>6</v>
      </c>
      <c r="B16" s="5">
        <f t="shared" si="1"/>
        <v>312.5</v>
      </c>
      <c r="C16">
        <f t="shared" si="2"/>
        <v>312</v>
      </c>
      <c r="D16" s="6">
        <f t="shared" si="0"/>
        <v>0.5</v>
      </c>
      <c r="E16">
        <f t="shared" si="3"/>
        <v>0</v>
      </c>
      <c r="F16">
        <f t="shared" si="4"/>
        <v>0</v>
      </c>
    </row>
    <row r="17" spans="1:6" ht="12.75">
      <c r="A17">
        <v>7</v>
      </c>
      <c r="B17" s="5">
        <f t="shared" si="1"/>
        <v>364.58333333333337</v>
      </c>
      <c r="C17">
        <f t="shared" si="2"/>
        <v>364</v>
      </c>
      <c r="D17" s="6">
        <f t="shared" si="0"/>
        <v>0.6</v>
      </c>
      <c r="E17">
        <f t="shared" si="3"/>
        <v>1</v>
      </c>
      <c r="F17">
        <f t="shared" si="4"/>
        <v>1</v>
      </c>
    </row>
    <row r="18" spans="1:6" ht="12.75">
      <c r="A18">
        <v>8</v>
      </c>
      <c r="B18" s="5">
        <f t="shared" si="1"/>
        <v>416.6666666666667</v>
      </c>
      <c r="C18">
        <f t="shared" si="2"/>
        <v>417</v>
      </c>
      <c r="D18" s="6">
        <f t="shared" si="0"/>
        <v>-0.3</v>
      </c>
      <c r="E18">
        <f t="shared" si="3"/>
        <v>0</v>
      </c>
      <c r="F18">
        <f t="shared" si="4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uah</dc:creator>
  <cp:keywords/>
  <dc:description/>
  <cp:lastModifiedBy>uah</cp:lastModifiedBy>
  <dcterms:created xsi:type="dcterms:W3CDTF">2004-02-13T23:52:52Z</dcterms:created>
  <dcterms:modified xsi:type="dcterms:W3CDTF">2004-07-02T02:08:47Z</dcterms:modified>
  <cp:category/>
  <cp:version/>
  <cp:contentType/>
  <cp:contentStatus/>
</cp:coreProperties>
</file>